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\Documents\Past Files\Budget\Treasurer's Reports\2025\"/>
    </mc:Choice>
  </mc:AlternateContent>
  <xr:revisionPtr revIDLastSave="0" documentId="8_{15CB7DB8-F705-4419-AF37-C9EC534E3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F56" i="1"/>
  <c r="E66" i="1"/>
  <c r="E30" i="1"/>
  <c r="E65" i="1" l="1"/>
  <c r="B29" i="1" l="1"/>
  <c r="D13" i="1"/>
  <c r="E61" i="1"/>
  <c r="E63" i="1"/>
  <c r="E62" i="1"/>
  <c r="E64" i="1"/>
  <c r="E52" i="1"/>
  <c r="E55" i="1"/>
  <c r="E53" i="1"/>
  <c r="E51" i="1"/>
  <c r="E54" i="1"/>
  <c r="E46" i="1"/>
  <c r="E40" i="1"/>
  <c r="E39" i="1"/>
  <c r="E38" i="1"/>
  <c r="E35" i="1"/>
  <c r="E33" i="1"/>
  <c r="E34" i="1"/>
  <c r="E31" i="1"/>
  <c r="E15" i="1"/>
  <c r="E17" i="1"/>
  <c r="E14" i="1"/>
  <c r="E11" i="1"/>
  <c r="E10" i="1"/>
  <c r="E9" i="1"/>
  <c r="F61" i="1"/>
  <c r="F65" i="1"/>
  <c r="F60" i="1"/>
  <c r="F63" i="1"/>
  <c r="F62" i="1"/>
  <c r="F64" i="1"/>
  <c r="F52" i="1"/>
  <c r="F55" i="1"/>
  <c r="F53" i="1"/>
  <c r="F51" i="1"/>
  <c r="F54" i="1"/>
  <c r="F46" i="1"/>
  <c r="F45" i="1"/>
  <c r="F44" i="1"/>
  <c r="F40" i="1"/>
  <c r="F39" i="1"/>
  <c r="F38" i="1"/>
  <c r="F35" i="1"/>
  <c r="F33" i="1"/>
  <c r="F32" i="1"/>
  <c r="F34" i="1"/>
  <c r="F31" i="1"/>
  <c r="F30" i="1"/>
  <c r="F11" i="1"/>
  <c r="F10" i="1"/>
  <c r="F9" i="1"/>
  <c r="F15" i="1"/>
  <c r="F17" i="1"/>
  <c r="F16" i="1"/>
  <c r="F14" i="1"/>
  <c r="D43" i="1"/>
  <c r="F20" i="1"/>
  <c r="E29" i="1" l="1"/>
  <c r="B43" i="1"/>
  <c r="F59" i="1"/>
  <c r="D8" i="1"/>
  <c r="E8" i="1"/>
  <c r="B8" i="1"/>
  <c r="F37" i="1" l="1"/>
  <c r="F13" i="1"/>
  <c r="F50" i="1"/>
  <c r="F29" i="1"/>
  <c r="F43" i="1"/>
  <c r="F8" i="1"/>
</calcChain>
</file>

<file path=xl/sharedStrings.xml><?xml version="1.0" encoding="utf-8"?>
<sst xmlns="http://schemas.openxmlformats.org/spreadsheetml/2006/main" count="71" uniqueCount="58">
  <si>
    <t>Township</t>
  </si>
  <si>
    <t>State Aid</t>
  </si>
  <si>
    <t>EXPENDITURES:</t>
  </si>
  <si>
    <t>PERS</t>
  </si>
  <si>
    <t>FICA/Medicare/Unemploy</t>
  </si>
  <si>
    <t>Maintenance</t>
  </si>
  <si>
    <t>Office supplies</t>
  </si>
  <si>
    <t>Janitorial supplies</t>
  </si>
  <si>
    <t>Postage</t>
  </si>
  <si>
    <t>Telephone</t>
  </si>
  <si>
    <t>Water</t>
  </si>
  <si>
    <t>Periodicals</t>
  </si>
  <si>
    <t>Audit</t>
  </si>
  <si>
    <t>Administrative fee</t>
  </si>
  <si>
    <t>Books</t>
  </si>
  <si>
    <t xml:space="preserve"> </t>
  </si>
  <si>
    <t xml:space="preserve">     Stipends &amp; Grants</t>
  </si>
  <si>
    <t xml:space="preserve">     Interest</t>
  </si>
  <si>
    <t xml:space="preserve">     Operations</t>
  </si>
  <si>
    <t>REVENUE:</t>
  </si>
  <si>
    <t xml:space="preserve">     Personnel Related </t>
  </si>
  <si>
    <t>Group Insurance</t>
  </si>
  <si>
    <t xml:space="preserve">          Total Income -</t>
  </si>
  <si>
    <t>Non Print Media</t>
  </si>
  <si>
    <t xml:space="preserve">     Direct Services Related</t>
  </si>
  <si>
    <t xml:space="preserve">     Indirect Services Related</t>
  </si>
  <si>
    <t>Computer Services</t>
  </si>
  <si>
    <t xml:space="preserve">     Adminstrative Related</t>
  </si>
  <si>
    <t xml:space="preserve">     Plant Related</t>
  </si>
  <si>
    <t xml:space="preserve">    Total Operating Expense -</t>
  </si>
  <si>
    <t>Comp Supplies &amp; Server Rentals</t>
  </si>
  <si>
    <t>BUDGET</t>
  </si>
  <si>
    <t>Equipment &amp; Repairs</t>
  </si>
  <si>
    <t>Emergency &amp; Miscellaneous</t>
  </si>
  <si>
    <t>%</t>
  </si>
  <si>
    <t>BALANCE</t>
  </si>
  <si>
    <t>EXPENDED</t>
  </si>
  <si>
    <t>RECEIVED</t>
  </si>
  <si>
    <t>ANTICIPATED</t>
  </si>
  <si>
    <t>Y-T-D</t>
  </si>
  <si>
    <t>Erate</t>
  </si>
  <si>
    <t>Meeting Room Rental</t>
  </si>
  <si>
    <t>Credit Card Transactions*</t>
  </si>
  <si>
    <t>Training &amp; Seminars</t>
  </si>
  <si>
    <t xml:space="preserve">REPORTING MONTH OF   </t>
  </si>
  <si>
    <t xml:space="preserve"> PERIOD ENDING   </t>
  </si>
  <si>
    <t>Salaries &amp; Wages</t>
  </si>
  <si>
    <t>Overtime &amp; Bonus</t>
  </si>
  <si>
    <t>Dues, Memberships</t>
  </si>
  <si>
    <t xml:space="preserve">Electricity </t>
  </si>
  <si>
    <t>Renovation Project and Contingency</t>
  </si>
  <si>
    <t>Program</t>
  </si>
  <si>
    <t>Library Services</t>
  </si>
  <si>
    <t>Online Resources</t>
  </si>
  <si>
    <t>Fundraisers/Donations</t>
  </si>
  <si>
    <t>(*For any service)</t>
  </si>
  <si>
    <t>2025 TEMP</t>
  </si>
  <si>
    <r>
      <t xml:space="preserve">    Surplus </t>
    </r>
    <r>
      <rPr>
        <b/>
        <sz val="9"/>
        <rFont val="Arial"/>
        <family val="2"/>
      </rPr>
      <t>(Prior Year Carryover)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</si>
</sst>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#,##0;[Red]#,##0"/>
  </numFmts>
  <fonts count="9" x14ac:knownFonts="1">
    <font>
      <sz val="10"/>
      <name val="Arial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164" fontId="3" fillId="0" borderId="0" xfId="0" applyNumberFormat="1" applyFont="1"/>
    <xf numFmtId="3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9" fontId="3" fillId="0" borderId="0" xfId="0" applyNumberFormat="1" applyFont="1"/>
    <xf numFmtId="37" fontId="3" fillId="0" borderId="0" xfId="2" applyNumberFormat="1" applyFont="1" applyAlignment="1">
      <alignment horizontal="right"/>
    </xf>
    <xf numFmtId="9" fontId="2" fillId="0" borderId="0" xfId="0" applyNumberFormat="1" applyFont="1"/>
    <xf numFmtId="3" fontId="3" fillId="0" borderId="0" xfId="2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/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15" fontId="7" fillId="0" borderId="0" xfId="0" applyNumberFormat="1" applyFont="1" applyAlignment="1">
      <alignment horizontal="left"/>
    </xf>
    <xf numFmtId="17" fontId="6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right"/>
    </xf>
    <xf numFmtId="49" fontId="7" fillId="0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3" fontId="2" fillId="0" borderId="0" xfId="1" applyNumberFormat="1" applyFont="1" applyFill="1"/>
    <xf numFmtId="3" fontId="2" fillId="0" borderId="0" xfId="1" applyNumberFormat="1" applyFont="1" applyFill="1" applyAlignment="1"/>
    <xf numFmtId="0" fontId="3" fillId="0" borderId="0" xfId="0" applyFont="1" applyFill="1"/>
    <xf numFmtId="0" fontId="2" fillId="0" borderId="0" xfId="0" applyFont="1" applyFill="1"/>
    <xf numFmtId="3" fontId="3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49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9" fontId="2" fillId="0" borderId="0" xfId="0" applyNumberFormat="1" applyFont="1" applyFill="1"/>
  </cellXfs>
  <cellStyles count="3">
    <cellStyle name="Comma" xfId="2" builtinId="3"/>
    <cellStyle name="Normal" xfId="0" builtinId="0"/>
    <cellStyle name="Normal_Shee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showRuler="0" view="pageLayout" zoomScaleNormal="100" workbookViewId="0">
      <selection activeCell="B29" sqref="B29"/>
    </sheetView>
  </sheetViews>
  <sheetFormatPr defaultColWidth="20.85546875" defaultRowHeight="14.25" x14ac:dyDescent="0.2"/>
  <cols>
    <col min="1" max="1" width="48.85546875" style="37" customWidth="1"/>
    <col min="2" max="2" width="15.140625" style="8" customWidth="1"/>
    <col min="3" max="3" width="20.85546875" style="8" hidden="1" customWidth="1"/>
    <col min="4" max="4" width="13.7109375" style="8" customWidth="1"/>
    <col min="5" max="5" width="15.140625" style="15" customWidth="1"/>
    <col min="6" max="6" width="9.28515625" style="1" customWidth="1"/>
    <col min="7" max="16384" width="20.85546875" style="1"/>
  </cols>
  <sheetData>
    <row r="1" spans="1:6" ht="15.75" x14ac:dyDescent="0.25">
      <c r="A1" s="31" t="s">
        <v>44</v>
      </c>
      <c r="B1" s="28">
        <v>45778</v>
      </c>
      <c r="D1" s="1"/>
      <c r="E1" s="9" t="s">
        <v>15</v>
      </c>
    </row>
    <row r="2" spans="1:6" s="25" customFormat="1" ht="12.75" x14ac:dyDescent="0.2">
      <c r="A2" s="32" t="s">
        <v>45</v>
      </c>
      <c r="B2" s="27">
        <v>45777</v>
      </c>
      <c r="C2" s="24"/>
      <c r="E2" s="26"/>
    </row>
    <row r="3" spans="1:6" s="25" customFormat="1" ht="12.75" x14ac:dyDescent="0.2">
      <c r="A3" s="32"/>
      <c r="B3" s="27"/>
      <c r="C3" s="24"/>
      <c r="E3" s="26"/>
    </row>
    <row r="4" spans="1:6" s="25" customFormat="1" ht="15" x14ac:dyDescent="0.25">
      <c r="A4" s="33"/>
      <c r="B4" s="30"/>
      <c r="C4" s="24"/>
      <c r="E4" s="26"/>
    </row>
    <row r="5" spans="1:6" ht="15.75" x14ac:dyDescent="0.25">
      <c r="A5" s="34" t="s">
        <v>15</v>
      </c>
      <c r="B5" s="45" t="s">
        <v>56</v>
      </c>
      <c r="D5" s="5" t="s">
        <v>39</v>
      </c>
    </row>
    <row r="6" spans="1:6" ht="15" x14ac:dyDescent="0.25">
      <c r="A6" s="35" t="s">
        <v>19</v>
      </c>
      <c r="B6" s="44" t="s">
        <v>31</v>
      </c>
      <c r="C6" s="6"/>
      <c r="D6" s="5" t="s">
        <v>37</v>
      </c>
      <c r="E6" s="4" t="s">
        <v>38</v>
      </c>
      <c r="F6" s="5" t="s">
        <v>34</v>
      </c>
    </row>
    <row r="7" spans="1:6" ht="15" x14ac:dyDescent="0.25">
      <c r="A7" s="35"/>
      <c r="B7" s="7"/>
      <c r="E7" s="15" t="s">
        <v>15</v>
      </c>
    </row>
    <row r="8" spans="1:6" ht="15" x14ac:dyDescent="0.25">
      <c r="A8" s="36" t="s">
        <v>16</v>
      </c>
      <c r="B8" s="9">
        <f>SUM(B9:B11)</f>
        <v>1029000</v>
      </c>
      <c r="D8" s="9">
        <f>SUM(D9:D11)</f>
        <v>1131338.5</v>
      </c>
      <c r="E8" s="9">
        <f>SUM(E9:E11)</f>
        <v>4000</v>
      </c>
      <c r="F8" s="19">
        <f>+D8/+B8</f>
        <v>1.0994543245869777</v>
      </c>
    </row>
    <row r="9" spans="1:6" x14ac:dyDescent="0.2">
      <c r="A9" s="22" t="s">
        <v>0</v>
      </c>
      <c r="B9" s="10">
        <v>1025000</v>
      </c>
      <c r="D9" s="20">
        <v>1131338.5</v>
      </c>
      <c r="E9" s="11">
        <f>IF(B9&gt;D9,B9-D9,0)</f>
        <v>0</v>
      </c>
      <c r="F9" s="17">
        <f t="shared" ref="F9:F11" si="0">IF(B9=0,0,+D9/+B9)</f>
        <v>1.1037448780487804</v>
      </c>
    </row>
    <row r="10" spans="1:6" x14ac:dyDescent="0.2">
      <c r="A10" s="22" t="s">
        <v>1</v>
      </c>
      <c r="B10" s="10">
        <v>1500</v>
      </c>
      <c r="D10" s="20"/>
      <c r="E10" s="11">
        <f t="shared" ref="E10:E11" si="1">IF(B10&gt;D10,B10-D10,0)</f>
        <v>1500</v>
      </c>
      <c r="F10" s="17">
        <f t="shared" si="0"/>
        <v>0</v>
      </c>
    </row>
    <row r="11" spans="1:6" x14ac:dyDescent="0.2">
      <c r="A11" s="22" t="s">
        <v>40</v>
      </c>
      <c r="B11" s="11">
        <v>2500</v>
      </c>
      <c r="D11" s="21"/>
      <c r="E11" s="11">
        <f t="shared" si="1"/>
        <v>2500</v>
      </c>
      <c r="F11" s="17">
        <f t="shared" si="0"/>
        <v>0</v>
      </c>
    </row>
    <row r="12" spans="1:6" x14ac:dyDescent="0.2">
      <c r="A12" s="22"/>
      <c r="B12" s="11"/>
      <c r="D12" s="8" t="s">
        <v>15</v>
      </c>
      <c r="E12" s="11"/>
      <c r="F12" s="2" t="s">
        <v>15</v>
      </c>
    </row>
    <row r="13" spans="1:6" ht="15" x14ac:dyDescent="0.25">
      <c r="A13" s="23" t="s">
        <v>18</v>
      </c>
      <c r="B13" s="9">
        <v>11500</v>
      </c>
      <c r="D13" s="9">
        <f>SUM(D14:D17)</f>
        <v>13635.52</v>
      </c>
      <c r="E13" s="9">
        <v>981</v>
      </c>
      <c r="F13" s="19">
        <f>+D13/+B13</f>
        <v>1.1856973913043478</v>
      </c>
    </row>
    <row r="14" spans="1:6" x14ac:dyDescent="0.2">
      <c r="A14" s="22" t="s">
        <v>52</v>
      </c>
      <c r="B14" s="41">
        <v>1500</v>
      </c>
      <c r="D14" s="18">
        <v>1408</v>
      </c>
      <c r="E14" s="11">
        <f t="shared" ref="E14:E17" si="2">IF(B14&gt;D14,B14-D14,0)</f>
        <v>92</v>
      </c>
      <c r="F14" s="17">
        <f>IF(B14=0,0,+D14/+B14)</f>
        <v>0.93866666666666665</v>
      </c>
    </row>
    <row r="15" spans="1:6" x14ac:dyDescent="0.2">
      <c r="A15" s="22" t="s">
        <v>42</v>
      </c>
      <c r="B15" s="42">
        <v>3750</v>
      </c>
      <c r="D15" s="18">
        <v>6696.52</v>
      </c>
      <c r="E15" s="11">
        <f>IF(B15&gt;D15,B15-D15,0)</f>
        <v>0</v>
      </c>
      <c r="F15" s="17">
        <f>IF(B15=0,0,+D15/+B15)</f>
        <v>1.7857386666666668</v>
      </c>
    </row>
    <row r="16" spans="1:6" x14ac:dyDescent="0.2">
      <c r="A16" s="22" t="s">
        <v>41</v>
      </c>
      <c r="B16" s="42">
        <v>5000</v>
      </c>
      <c r="D16" s="18">
        <v>4111</v>
      </c>
      <c r="E16" s="11">
        <v>889</v>
      </c>
      <c r="F16" s="17">
        <f t="shared" ref="F16:F17" si="3">IF(B16=0,0,+D16/+B16)</f>
        <v>0.82220000000000004</v>
      </c>
    </row>
    <row r="17" spans="1:6" x14ac:dyDescent="0.2">
      <c r="A17" s="22" t="s">
        <v>54</v>
      </c>
      <c r="B17" s="42">
        <v>1250</v>
      </c>
      <c r="D17" s="18">
        <v>1420</v>
      </c>
      <c r="E17" s="11">
        <f t="shared" si="2"/>
        <v>0</v>
      </c>
      <c r="F17" s="17">
        <f t="shared" si="3"/>
        <v>1.1359999999999999</v>
      </c>
    </row>
    <row r="18" spans="1:6" x14ac:dyDescent="0.2">
      <c r="A18" s="37" t="s">
        <v>55</v>
      </c>
    </row>
    <row r="20" spans="1:6" ht="15" x14ac:dyDescent="0.25">
      <c r="A20" s="23" t="s">
        <v>17</v>
      </c>
      <c r="B20" s="13">
        <v>8750</v>
      </c>
      <c r="C20" s="9"/>
      <c r="D20" s="16">
        <v>12556.95</v>
      </c>
      <c r="E20" s="13"/>
      <c r="F20" s="19">
        <f>+D20/+B20</f>
        <v>1.4350800000000001</v>
      </c>
    </row>
    <row r="21" spans="1:6" ht="15" x14ac:dyDescent="0.25">
      <c r="A21" s="23" t="s">
        <v>57</v>
      </c>
      <c r="B21" s="13">
        <v>535751</v>
      </c>
      <c r="E21" s="13"/>
      <c r="F21" s="2" t="s">
        <v>15</v>
      </c>
    </row>
    <row r="22" spans="1:6" ht="15" x14ac:dyDescent="0.25">
      <c r="A22" s="38" t="s">
        <v>22</v>
      </c>
      <c r="B22" s="9">
        <v>1585001</v>
      </c>
      <c r="D22" s="9">
        <v>1157532</v>
      </c>
      <c r="E22" s="9">
        <v>4981</v>
      </c>
      <c r="F22" s="19">
        <v>1</v>
      </c>
    </row>
    <row r="23" spans="1:6" ht="15" x14ac:dyDescent="0.25">
      <c r="A23" s="38"/>
      <c r="B23" s="9"/>
      <c r="D23" s="9"/>
      <c r="E23" s="9"/>
      <c r="F23" s="19"/>
    </row>
    <row r="24" spans="1:6" ht="15" x14ac:dyDescent="0.25">
      <c r="A24" s="38"/>
      <c r="B24" s="9"/>
      <c r="D24" s="9"/>
      <c r="E24" s="9"/>
      <c r="F24" s="19"/>
    </row>
    <row r="25" spans="1:6" ht="15" x14ac:dyDescent="0.25">
      <c r="A25" s="38"/>
      <c r="B25" s="9"/>
      <c r="E25" s="9"/>
    </row>
    <row r="26" spans="1:6" ht="15" x14ac:dyDescent="0.25">
      <c r="A26" s="39"/>
      <c r="B26" s="43" t="s">
        <v>56</v>
      </c>
      <c r="D26" s="5" t="s">
        <v>39</v>
      </c>
      <c r="E26" s="14"/>
      <c r="F26" s="5" t="s">
        <v>15</v>
      </c>
    </row>
    <row r="27" spans="1:6" ht="15" x14ac:dyDescent="0.25">
      <c r="A27" s="35" t="s">
        <v>2</v>
      </c>
      <c r="B27" s="44" t="s">
        <v>31</v>
      </c>
      <c r="C27" s="6"/>
      <c r="D27" s="5" t="s">
        <v>36</v>
      </c>
      <c r="E27" s="4" t="s">
        <v>35</v>
      </c>
      <c r="F27" s="5" t="s">
        <v>34</v>
      </c>
    </row>
    <row r="28" spans="1:6" ht="15" x14ac:dyDescent="0.25">
      <c r="A28" s="35"/>
      <c r="B28" s="3"/>
      <c r="C28" s="6"/>
      <c r="D28" s="1"/>
      <c r="E28" s="4"/>
    </row>
    <row r="29" spans="1:6" ht="15" x14ac:dyDescent="0.25">
      <c r="A29" s="35" t="s">
        <v>20</v>
      </c>
      <c r="B29" s="40">
        <f>SUM(B30:B35)</f>
        <v>1078036</v>
      </c>
      <c r="D29" s="40">
        <v>526182</v>
      </c>
      <c r="E29" s="40">
        <f>SUM(E30:E35)</f>
        <v>521868.86</v>
      </c>
      <c r="F29" s="19">
        <f>+D29/+B29</f>
        <v>0.48809316200943198</v>
      </c>
    </row>
    <row r="30" spans="1:6" x14ac:dyDescent="0.2">
      <c r="A30" s="37" t="s">
        <v>46</v>
      </c>
      <c r="B30" s="12">
        <v>639153</v>
      </c>
      <c r="D30" s="18">
        <v>490414.14</v>
      </c>
      <c r="E30" s="11">
        <f t="shared" ref="E30:E34" si="4">IF(B30&gt;D30,B30-D30,0)</f>
        <v>148738.85999999999</v>
      </c>
      <c r="F30" s="17">
        <f t="shared" ref="F30:F34" si="5">IF(B30=0,0,+D30/+B30)</f>
        <v>0.76728755086810208</v>
      </c>
    </row>
    <row r="31" spans="1:6" x14ac:dyDescent="0.2">
      <c r="A31" s="22" t="s">
        <v>47</v>
      </c>
      <c r="B31" s="12">
        <v>125</v>
      </c>
      <c r="D31" s="18"/>
      <c r="E31" s="11">
        <f t="shared" si="4"/>
        <v>125</v>
      </c>
      <c r="F31" s="17">
        <f t="shared" si="5"/>
        <v>0</v>
      </c>
    </row>
    <row r="32" spans="1:6" x14ac:dyDescent="0.2">
      <c r="A32" s="22" t="s">
        <v>3</v>
      </c>
      <c r="B32" s="12">
        <v>36933</v>
      </c>
      <c r="D32" s="18"/>
      <c r="E32" s="11"/>
      <c r="F32" s="17">
        <f>IF(B32=0,0,+D32/+B32)</f>
        <v>0</v>
      </c>
    </row>
    <row r="33" spans="1:6" x14ac:dyDescent="0.2">
      <c r="A33" s="22" t="s">
        <v>4</v>
      </c>
      <c r="B33" s="12">
        <v>28820</v>
      </c>
      <c r="D33" s="18">
        <v>35767.65</v>
      </c>
      <c r="E33" s="11">
        <f>IF(B33&gt;D33,B33-D33,0)</f>
        <v>0</v>
      </c>
      <c r="F33" s="17">
        <f>IF(B33=0,0,+D33/+B33)</f>
        <v>1.2410704371963914</v>
      </c>
    </row>
    <row r="34" spans="1:6" x14ac:dyDescent="0.2">
      <c r="A34" s="22" t="s">
        <v>21</v>
      </c>
      <c r="B34" s="12">
        <v>372805</v>
      </c>
      <c r="D34" s="18"/>
      <c r="E34" s="11">
        <f t="shared" si="4"/>
        <v>372805</v>
      </c>
      <c r="F34" s="17">
        <f t="shared" si="5"/>
        <v>0</v>
      </c>
    </row>
    <row r="35" spans="1:6" x14ac:dyDescent="0.2">
      <c r="A35" s="22" t="s">
        <v>43</v>
      </c>
      <c r="B35" s="12">
        <v>200</v>
      </c>
      <c r="D35" s="18"/>
      <c r="E35" s="11">
        <f>IF(B35&gt;D35,B35-D35,0)</f>
        <v>200</v>
      </c>
      <c r="F35" s="17">
        <f>IF(B35=0,0,+D35/+B35)</f>
        <v>0</v>
      </c>
    </row>
    <row r="37" spans="1:6" ht="15" x14ac:dyDescent="0.25">
      <c r="A37" s="38" t="s">
        <v>24</v>
      </c>
      <c r="B37" s="40">
        <v>81500</v>
      </c>
      <c r="D37" s="40">
        <v>54294</v>
      </c>
      <c r="E37" s="40">
        <v>27206</v>
      </c>
      <c r="F37" s="19">
        <f>+D37/+B37</f>
        <v>0.66618404907975459</v>
      </c>
    </row>
    <row r="38" spans="1:6" x14ac:dyDescent="0.2">
      <c r="A38" s="22" t="s">
        <v>14</v>
      </c>
      <c r="B38" s="12">
        <v>34000</v>
      </c>
      <c r="D38" s="18">
        <v>30865</v>
      </c>
      <c r="E38" s="11">
        <f t="shared" ref="E38:E40" si="6">IF(B38&gt;D38,B38-D38,0)</f>
        <v>3135</v>
      </c>
      <c r="F38" s="17">
        <f t="shared" ref="F38:F40" si="7">IF(B38=0,0,+D38/+B38)</f>
        <v>0.90779411764705886</v>
      </c>
    </row>
    <row r="39" spans="1:6" x14ac:dyDescent="0.2">
      <c r="A39" s="22" t="s">
        <v>11</v>
      </c>
      <c r="B39" s="12">
        <v>5000</v>
      </c>
      <c r="D39" s="18">
        <v>1196.3599999999999</v>
      </c>
      <c r="E39" s="11">
        <f t="shared" si="6"/>
        <v>3803.6400000000003</v>
      </c>
      <c r="F39" s="17">
        <f t="shared" si="7"/>
        <v>0.23927199999999998</v>
      </c>
    </row>
    <row r="40" spans="1:6" ht="12.75" customHeight="1" x14ac:dyDescent="0.2">
      <c r="A40" s="22" t="s">
        <v>23</v>
      </c>
      <c r="B40" s="12">
        <v>7500</v>
      </c>
      <c r="D40" s="18">
        <v>1546.35</v>
      </c>
      <c r="E40" s="11">
        <f t="shared" si="6"/>
        <v>5953.65</v>
      </c>
      <c r="F40" s="17">
        <f t="shared" si="7"/>
        <v>0.20617999999999997</v>
      </c>
    </row>
    <row r="41" spans="1:6" ht="12.75" customHeight="1" x14ac:dyDescent="0.2">
      <c r="A41" s="22" t="s">
        <v>53</v>
      </c>
      <c r="B41" s="12">
        <v>35000</v>
      </c>
      <c r="D41" s="18">
        <v>20687</v>
      </c>
      <c r="E41" s="11">
        <v>14313</v>
      </c>
      <c r="F41" s="17">
        <v>0.76</v>
      </c>
    </row>
    <row r="42" spans="1:6" ht="12.75" customHeight="1" x14ac:dyDescent="0.2">
      <c r="A42" s="22"/>
      <c r="B42" s="11"/>
      <c r="E42" s="11"/>
      <c r="F42" s="2" t="s">
        <v>15</v>
      </c>
    </row>
    <row r="43" spans="1:6" s="37" customFormat="1" ht="12.75" customHeight="1" x14ac:dyDescent="0.25">
      <c r="A43" s="38" t="s">
        <v>25</v>
      </c>
      <c r="B43" s="40">
        <f>SUM(B44:B46)</f>
        <v>38500</v>
      </c>
      <c r="C43" s="46"/>
      <c r="D43" s="40">
        <f>SUM(D44:D46)</f>
        <v>14877.98</v>
      </c>
      <c r="E43" s="40">
        <v>23621</v>
      </c>
      <c r="F43" s="47">
        <f>+D43/+B43</f>
        <v>0.38644103896103893</v>
      </c>
    </row>
    <row r="44" spans="1:6" ht="12.75" customHeight="1" x14ac:dyDescent="0.2">
      <c r="A44" s="22" t="s">
        <v>26</v>
      </c>
      <c r="B44" s="12">
        <v>30000</v>
      </c>
      <c r="D44" s="18">
        <v>10855.71</v>
      </c>
      <c r="E44" s="11">
        <v>19144</v>
      </c>
      <c r="F44" s="17">
        <f t="shared" ref="F44:F46" si="8">IF(B44=0,0,+D44/+B44)</f>
        <v>0.36185699999999998</v>
      </c>
    </row>
    <row r="45" spans="1:6" x14ac:dyDescent="0.2">
      <c r="A45" s="22" t="s">
        <v>30</v>
      </c>
      <c r="B45" s="12">
        <v>5000</v>
      </c>
      <c r="D45" s="18">
        <v>766.65</v>
      </c>
      <c r="E45" s="11">
        <v>4233</v>
      </c>
      <c r="F45" s="17">
        <f>IF(B45=0,0,+D45/+B45)</f>
        <v>0.15332999999999999</v>
      </c>
    </row>
    <row r="46" spans="1:6" x14ac:dyDescent="0.2">
      <c r="A46" s="22" t="s">
        <v>9</v>
      </c>
      <c r="B46" s="12">
        <v>3500</v>
      </c>
      <c r="D46" s="18">
        <v>3255.62</v>
      </c>
      <c r="E46" s="11">
        <f t="shared" ref="E46" si="9">IF(B46&gt;D46,B46-D46,0)</f>
        <v>244.38000000000011</v>
      </c>
      <c r="F46" s="17">
        <f t="shared" si="8"/>
        <v>0.93017714285714281</v>
      </c>
    </row>
    <row r="47" spans="1:6" x14ac:dyDescent="0.2">
      <c r="A47" s="22"/>
      <c r="B47" s="12"/>
      <c r="D47" s="18"/>
      <c r="E47" s="11"/>
      <c r="F47" s="17"/>
    </row>
    <row r="48" spans="1:6" x14ac:dyDescent="0.2">
      <c r="A48" s="22"/>
      <c r="B48" s="12"/>
      <c r="D48" s="18"/>
      <c r="E48" s="11"/>
      <c r="F48" s="17"/>
    </row>
    <row r="49" spans="1:6" x14ac:dyDescent="0.2">
      <c r="A49" s="22"/>
      <c r="B49" s="12"/>
      <c r="D49" s="18"/>
      <c r="E49" s="11"/>
      <c r="F49" s="17"/>
    </row>
    <row r="50" spans="1:6" ht="15" x14ac:dyDescent="0.25">
      <c r="A50" s="38" t="s">
        <v>27</v>
      </c>
      <c r="B50" s="40">
        <v>140969</v>
      </c>
      <c r="D50" s="40">
        <v>9607</v>
      </c>
      <c r="E50" s="40">
        <v>131362</v>
      </c>
      <c r="F50" s="19">
        <f>+D50/+B50</f>
        <v>6.8149735048131155E-2</v>
      </c>
    </row>
    <row r="51" spans="1:6" x14ac:dyDescent="0.2">
      <c r="A51" s="22" t="s">
        <v>13</v>
      </c>
      <c r="B51" s="12">
        <v>112500</v>
      </c>
      <c r="D51" s="18"/>
      <c r="E51" s="11">
        <f>IF(B51&gt;D51,B51-D51,0)</f>
        <v>112500</v>
      </c>
      <c r="F51" s="17">
        <f>IF(B51=0,0,+D51/+B51)</f>
        <v>0</v>
      </c>
    </row>
    <row r="52" spans="1:6" x14ac:dyDescent="0.2">
      <c r="A52" s="22" t="s">
        <v>12</v>
      </c>
      <c r="B52" s="12">
        <v>5000</v>
      </c>
      <c r="D52" s="18"/>
      <c r="E52" s="11">
        <f>IF(B52&gt;D52,B52-D52,0)</f>
        <v>5000</v>
      </c>
      <c r="F52" s="17">
        <f>IF(B52=0,0,+D52/+B52)</f>
        <v>0</v>
      </c>
    </row>
    <row r="53" spans="1:6" x14ac:dyDescent="0.2">
      <c r="A53" s="22" t="s">
        <v>48</v>
      </c>
      <c r="B53" s="12">
        <v>800</v>
      </c>
      <c r="D53" s="18">
        <v>160</v>
      </c>
      <c r="E53" s="11">
        <f>IF(B53&gt;D53,B53-D53,0)</f>
        <v>640</v>
      </c>
      <c r="F53" s="17">
        <f>IF(B53=0,0,+D53/+B53)</f>
        <v>0.2</v>
      </c>
    </row>
    <row r="54" spans="1:6" x14ac:dyDescent="0.2">
      <c r="A54" s="22" t="s">
        <v>6</v>
      </c>
      <c r="B54" s="12">
        <v>15000</v>
      </c>
      <c r="D54" s="18">
        <v>6648</v>
      </c>
      <c r="E54" s="11">
        <f t="shared" ref="E54:E56" si="10">IF(B54&gt;D54,B54-D54,0)</f>
        <v>8352</v>
      </c>
      <c r="F54" s="17">
        <f t="shared" ref="F54:F56" si="11">IF(B54=0,0,+D54/+B54)</f>
        <v>0.44319999999999998</v>
      </c>
    </row>
    <row r="55" spans="1:6" x14ac:dyDescent="0.2">
      <c r="A55" s="22" t="s">
        <v>8</v>
      </c>
      <c r="B55" s="12">
        <v>1669</v>
      </c>
      <c r="D55" s="18"/>
      <c r="E55" s="11">
        <f t="shared" si="10"/>
        <v>1669</v>
      </c>
      <c r="F55" s="17">
        <f t="shared" si="11"/>
        <v>0</v>
      </c>
    </row>
    <row r="56" spans="1:6" x14ac:dyDescent="0.2">
      <c r="A56" s="22" t="s">
        <v>51</v>
      </c>
      <c r="B56" s="12">
        <v>6000</v>
      </c>
      <c r="D56" s="18">
        <v>2799</v>
      </c>
      <c r="E56" s="11">
        <f t="shared" si="10"/>
        <v>3201</v>
      </c>
      <c r="F56" s="17">
        <f t="shared" si="11"/>
        <v>0.46650000000000003</v>
      </c>
    </row>
    <row r="57" spans="1:6" x14ac:dyDescent="0.2">
      <c r="A57" s="22"/>
      <c r="D57" s="1"/>
    </row>
    <row r="58" spans="1:6" x14ac:dyDescent="0.2">
      <c r="A58" s="22"/>
      <c r="B58" s="11"/>
      <c r="E58" s="11"/>
      <c r="F58" s="2" t="s">
        <v>15</v>
      </c>
    </row>
    <row r="59" spans="1:6" ht="15" x14ac:dyDescent="0.25">
      <c r="A59" s="38" t="s">
        <v>28</v>
      </c>
      <c r="B59" s="40">
        <v>94625</v>
      </c>
      <c r="D59" s="40">
        <v>55309</v>
      </c>
      <c r="E59" s="9">
        <v>46328</v>
      </c>
      <c r="F59" s="19">
        <f>+D59/+B59</f>
        <v>0.58450726552179655</v>
      </c>
    </row>
    <row r="60" spans="1:6" x14ac:dyDescent="0.2">
      <c r="A60" s="22" t="s">
        <v>49</v>
      </c>
      <c r="B60" s="12">
        <v>32000</v>
      </c>
      <c r="D60" s="18">
        <v>37572.21</v>
      </c>
      <c r="E60" s="11"/>
      <c r="F60" s="17">
        <f>IF(B60=0,0,+D60/+B60)</f>
        <v>1.1741315624999999</v>
      </c>
    </row>
    <row r="61" spans="1:6" x14ac:dyDescent="0.2">
      <c r="A61" s="22" t="s">
        <v>33</v>
      </c>
      <c r="B61" s="12">
        <v>1250</v>
      </c>
      <c r="D61" s="18">
        <v>955.61</v>
      </c>
      <c r="E61" s="11">
        <f>IF(B61&gt;D61,B61-D61,0)</f>
        <v>294.39</v>
      </c>
      <c r="F61" s="17">
        <f>IF(B61=0,0,+D61/+B61)</f>
        <v>0.76448800000000006</v>
      </c>
    </row>
    <row r="62" spans="1:6" x14ac:dyDescent="0.2">
      <c r="A62" s="22" t="s">
        <v>32</v>
      </c>
      <c r="B62" s="12">
        <v>8500</v>
      </c>
      <c r="D62" s="18">
        <v>9940.2000000000007</v>
      </c>
      <c r="E62" s="11">
        <f>IF(B62&gt;D62,B62-D62,0)</f>
        <v>0</v>
      </c>
      <c r="F62" s="17">
        <f>IF(B62=0,0,+D62/+B62)</f>
        <v>1.1694352941176471</v>
      </c>
    </row>
    <row r="63" spans="1:6" x14ac:dyDescent="0.2">
      <c r="A63" s="22" t="s">
        <v>7</v>
      </c>
      <c r="B63" s="12">
        <v>2125</v>
      </c>
      <c r="D63" s="18">
        <v>1415</v>
      </c>
      <c r="E63" s="11">
        <f>IF(B63&gt;D63,B63-D63,0)</f>
        <v>710</v>
      </c>
      <c r="F63" s="17">
        <f>IF(B63=0,0,+D63/+B63)</f>
        <v>0.66588235294117648</v>
      </c>
    </row>
    <row r="64" spans="1:6" x14ac:dyDescent="0.2">
      <c r="A64" s="22" t="s">
        <v>5</v>
      </c>
      <c r="B64" s="12">
        <v>6250</v>
      </c>
      <c r="D64" s="18">
        <v>3224.89</v>
      </c>
      <c r="E64" s="11">
        <f t="shared" ref="E64:E66" si="12">IF(B64&gt;D64,B64-D64,0)</f>
        <v>3025.11</v>
      </c>
      <c r="F64" s="17">
        <f t="shared" ref="F64:F65" si="13">IF(B64=0,0,+D64/+B64)</f>
        <v>0.51598239999999995</v>
      </c>
    </row>
    <row r="65" spans="1:6" x14ac:dyDescent="0.2">
      <c r="A65" s="22" t="s">
        <v>10</v>
      </c>
      <c r="B65" s="12">
        <v>2500</v>
      </c>
      <c r="D65" s="18">
        <v>2201.48</v>
      </c>
      <c r="E65" s="11">
        <f t="shared" si="12"/>
        <v>298.52</v>
      </c>
      <c r="F65" s="17">
        <f t="shared" si="13"/>
        <v>0.88059200000000004</v>
      </c>
    </row>
    <row r="66" spans="1:6" x14ac:dyDescent="0.2">
      <c r="A66" s="37" t="s">
        <v>50</v>
      </c>
      <c r="B66" s="21">
        <v>42000</v>
      </c>
      <c r="D66" s="21"/>
      <c r="E66" s="21">
        <f t="shared" si="12"/>
        <v>42000</v>
      </c>
      <c r="F66" s="17">
        <v>0</v>
      </c>
    </row>
    <row r="67" spans="1:6" x14ac:dyDescent="0.2">
      <c r="A67" s="22"/>
      <c r="B67" s="12"/>
      <c r="D67" s="18"/>
      <c r="E67" s="11"/>
      <c r="F67" s="17"/>
    </row>
    <row r="68" spans="1:6" x14ac:dyDescent="0.2">
      <c r="A68" s="22"/>
      <c r="B68" s="11"/>
      <c r="E68" s="11"/>
      <c r="F68" s="2" t="s">
        <v>15</v>
      </c>
    </row>
    <row r="69" spans="1:6" ht="15" x14ac:dyDescent="0.25">
      <c r="A69" s="38" t="s">
        <v>29</v>
      </c>
      <c r="B69" s="9">
        <v>1432630</v>
      </c>
      <c r="D69" s="9">
        <v>660270</v>
      </c>
      <c r="E69" s="9">
        <v>750386</v>
      </c>
      <c r="F69" s="19">
        <v>0.46</v>
      </c>
    </row>
    <row r="70" spans="1:6" ht="15" x14ac:dyDescent="0.25">
      <c r="A70" s="38"/>
      <c r="B70" s="9"/>
      <c r="E70" s="9"/>
    </row>
    <row r="71" spans="1:6" x14ac:dyDescent="0.2">
      <c r="B71" s="29"/>
    </row>
  </sheetData>
  <phoneticPr fontId="0" type="noConversion"/>
  <printOptions horizontalCentered="1"/>
  <pageMargins left="0" right="0" top="1" bottom="0.5" header="0.5" footer="0.5"/>
  <pageSetup orientation="portrait" verticalDpi="597" r:id="rId1"/>
  <headerFooter alignWithMargins="0">
    <oddHeader>&amp;L&amp;"Arial,Bold"&amp;11Hamilton Township Free Public Library Monthly Treasurer's Report&amp;R&amp;D
P.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Hamilton Township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gconwell</dc:creator>
  <cp:lastModifiedBy>Scott C</cp:lastModifiedBy>
  <cp:lastPrinted>2025-05-19T14:25:53Z</cp:lastPrinted>
  <dcterms:created xsi:type="dcterms:W3CDTF">2009-06-12T18:40:40Z</dcterms:created>
  <dcterms:modified xsi:type="dcterms:W3CDTF">2025-05-19T14:26:22Z</dcterms:modified>
</cp:coreProperties>
</file>